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🎯 Évaluation" sheetId="1" state="visible" r:id="rId1"/>
    <sheet xmlns:r="http://schemas.openxmlformats.org/officeDocument/2006/relationships" name="🏆 Mon TOP 3" sheetId="2" state="visible" r:id="rId2"/>
    <sheet xmlns:r="http://schemas.openxmlformats.org/officeDocument/2006/relationships" name="📖 Guid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7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FFFFFF"/>
      <sz val="10"/>
    </font>
    <font>
      <name val="Arial"/>
      <b val="1"/>
      <color rgb="005E2D8C"/>
      <sz val="12"/>
    </font>
    <font>
      <name val="Arial"/>
      <i val="1"/>
      <color rgb="00666666"/>
      <sz val="9"/>
    </font>
    <font>
      <name val="Arial"/>
      <b val="1"/>
      <color rgb="00FFFFFF"/>
      <sz val="10"/>
    </font>
    <font>
      <name val="Arial"/>
      <b val="1"/>
      <color rgb="00000000"/>
      <sz val="10"/>
    </font>
    <font>
      <name val="Arial"/>
      <b val="1"/>
      <color rgb="001565C0"/>
      <sz val="12"/>
    </font>
    <font>
      <name val="Arial"/>
      <i val="1"/>
      <color rgb="00666666"/>
      <sz val="8.5"/>
    </font>
    <font>
      <name val="Arial"/>
      <b val="1"/>
      <color rgb="00F4A82A"/>
      <sz val="12"/>
    </font>
    <font>
      <name val="Arial"/>
      <i val="1"/>
      <color rgb="00F4A82A"/>
      <sz val="9"/>
    </font>
    <font>
      <name val="Arial"/>
      <b val="1"/>
      <color rgb="002E7D32"/>
      <sz val="12"/>
    </font>
    <font>
      <name val="Arial"/>
      <b val="1"/>
      <color rgb="00F4A82A"/>
      <sz val="14"/>
    </font>
    <font>
      <name val="Arial"/>
      <color rgb="00000000"/>
      <sz val="10"/>
    </font>
    <font>
      <name val="Arial"/>
      <b val="1"/>
      <color rgb="001565C0"/>
      <sz val="11"/>
    </font>
    <font>
      <name val="Arial"/>
      <b val="1"/>
      <color rgb="002E7D32"/>
      <sz val="10"/>
    </font>
    <font>
      <name val="Arial"/>
      <i val="1"/>
      <color rgb="00000000"/>
      <sz val="9.5"/>
    </font>
    <font>
      <name val="Arial"/>
      <b val="1"/>
      <color rgb="00F4A82A"/>
      <sz val="10"/>
    </font>
    <font>
      <name val="Arial"/>
      <b val="1"/>
      <color rgb="00C62828"/>
      <sz val="10"/>
    </font>
    <font>
      <name val="Arial"/>
      <b val="1"/>
      <color rgb="00FFFFFF"/>
      <sz val="11"/>
    </font>
    <font>
      <name val="Arial"/>
      <b val="1"/>
      <color rgb="00F4A82A"/>
      <sz val="16"/>
    </font>
    <font>
      <name val="Arial"/>
      <i val="1"/>
      <color rgb="00000000"/>
      <sz val="10"/>
    </font>
    <font>
      <name val="Arial"/>
      <b val="1"/>
      <color rgb="005E2D8C"/>
      <sz val="10"/>
    </font>
    <font>
      <name val="Arial"/>
      <i val="1"/>
      <color rgb="00000000"/>
      <sz val="9"/>
    </font>
    <font>
      <name val="Arial"/>
      <b val="1"/>
      <i val="1"/>
      <color rgb="00E08800"/>
      <sz val="10"/>
    </font>
    <font>
      <name val="Arial"/>
      <color rgb="00000000"/>
      <sz val="9"/>
    </font>
    <font>
      <name val="Arial"/>
      <i val="1"/>
      <color rgb="00FFFFFF"/>
      <sz val="9"/>
    </font>
  </fonts>
  <fills count="14">
    <fill>
      <patternFill/>
    </fill>
    <fill>
      <patternFill patternType="gray125"/>
    </fill>
    <fill>
      <patternFill patternType="solid">
        <fgColor rgb="005E2D8C"/>
      </patternFill>
    </fill>
    <fill>
      <patternFill patternType="solid">
        <fgColor rgb="00F4A82A"/>
      </patternFill>
    </fill>
    <fill>
      <patternFill patternType="solid">
        <fgColor rgb="00EDE7F6"/>
      </patternFill>
    </fill>
    <fill>
      <patternFill patternType="solid">
        <fgColor rgb="00F5F5F5"/>
      </patternFill>
    </fill>
    <fill>
      <patternFill patternType="solid">
        <fgColor rgb="00FFFFFF"/>
      </patternFill>
    </fill>
    <fill>
      <patternFill patternType="solid">
        <fgColor rgb="00E3F2FD"/>
      </patternFill>
    </fill>
    <fill>
      <patternFill patternType="solid">
        <fgColor rgb="00FFF3E0"/>
      </patternFill>
    </fill>
    <fill>
      <patternFill patternType="solid">
        <fgColor rgb="00DCFCE7"/>
      </patternFill>
    </fill>
    <fill>
      <patternFill patternType="solid">
        <fgColor rgb="002E7D32"/>
      </patternFill>
    </fill>
    <fill>
      <patternFill patternType="solid">
        <fgColor rgb="00C62828"/>
      </patternFill>
    </fill>
    <fill>
      <patternFill patternType="solid">
        <fgColor rgb="00FFEBEE"/>
      </patternFill>
    </fill>
    <fill>
      <patternFill patternType="solid">
        <fgColor rgb="001565C0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left" vertical="center" wrapText="1"/>
    </xf>
    <xf numFmtId="0" fontId="10" fillId="8" borderId="1" applyAlignment="1" pivotButton="0" quotePrefix="0" xfId="0">
      <alignment horizontal="center" vertical="center" wrapText="1"/>
    </xf>
    <xf numFmtId="0" fontId="11" fillId="9" borderId="1" applyAlignment="1" pivotButton="0" quotePrefix="0" xfId="0">
      <alignment horizontal="left" vertical="center" wrapText="1"/>
    </xf>
    <xf numFmtId="0" fontId="12" fillId="8" borderId="1" applyAlignment="1" pivotButton="0" quotePrefix="0" xfId="0">
      <alignment horizontal="center" vertical="center" wrapText="1"/>
    </xf>
    <xf numFmtId="0" fontId="13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13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14" fillId="7" borderId="1" applyAlignment="1" pivotButton="0" quotePrefix="0" xfId="0">
      <alignment horizontal="left" vertical="center" wrapText="1"/>
    </xf>
    <xf numFmtId="0" fontId="5" fillId="10" borderId="1" applyAlignment="1" pivotButton="0" quotePrefix="0" xfId="0">
      <alignment horizontal="center" vertical="center" wrapText="1"/>
    </xf>
    <xf numFmtId="0" fontId="15" fillId="9" borderId="1" applyAlignment="1" pivotButton="0" quotePrefix="0" xfId="0">
      <alignment horizontal="center" vertical="center" wrapText="1"/>
    </xf>
    <xf numFmtId="0" fontId="16" fillId="6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17" fillId="8" borderId="1" applyAlignment="1" pivotButton="0" quotePrefix="0" xfId="0">
      <alignment horizontal="center" vertical="center" wrapText="1"/>
    </xf>
    <xf numFmtId="0" fontId="5" fillId="11" borderId="1" applyAlignment="1" pivotButton="0" quotePrefix="0" xfId="0">
      <alignment horizontal="center" vertical="center" wrapText="1"/>
    </xf>
    <xf numFmtId="0" fontId="18" fillId="12" borderId="1" applyAlignment="1" pivotButton="0" quotePrefix="0" xfId="0">
      <alignment horizontal="center" vertical="center" wrapText="1"/>
    </xf>
    <xf numFmtId="0" fontId="19" fillId="2" borderId="1" applyAlignment="1" pivotButton="0" quotePrefix="0" xfId="0">
      <alignment horizontal="left" vertical="center" wrapText="1"/>
    </xf>
    <xf numFmtId="0" fontId="16" fillId="4" borderId="1" applyAlignment="1" pivotButton="0" quotePrefix="0" xfId="0">
      <alignment horizontal="left" vertical="center" wrapText="1"/>
    </xf>
    <xf numFmtId="0" fontId="19" fillId="2" borderId="1" applyAlignment="1" pivotButton="0" quotePrefix="0" xfId="0">
      <alignment horizontal="center" vertical="center" wrapText="1"/>
    </xf>
    <xf numFmtId="0" fontId="1" fillId="10" borderId="1" applyAlignment="1" pivotButton="0" quotePrefix="0" xfId="0">
      <alignment horizontal="center" vertical="center" wrapText="1"/>
    </xf>
    <xf numFmtId="0" fontId="20" fillId="8" borderId="1" applyAlignment="1" pivotButton="0" quotePrefix="0" xfId="0">
      <alignment horizontal="center" vertical="center" wrapText="1"/>
    </xf>
    <xf numFmtId="0" fontId="21" fillId="6" borderId="1" applyAlignment="1" pivotButton="0" quotePrefix="0" xfId="0">
      <alignment horizontal="left" vertical="center" wrapText="1"/>
    </xf>
    <xf numFmtId="0" fontId="1" fillId="3" borderId="1" applyAlignment="1" pivotButton="0" quotePrefix="0" xfId="0">
      <alignment horizontal="center" vertical="center" wrapText="1"/>
    </xf>
    <xf numFmtId="0" fontId="1" fillId="1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 wrapText="1"/>
    </xf>
    <xf numFmtId="0" fontId="22" fillId="4" borderId="1" applyAlignment="1" pivotButton="0" quotePrefix="0" xfId="0">
      <alignment horizontal="left" vertical="center" wrapText="1"/>
    </xf>
    <xf numFmtId="0" fontId="23" fillId="6" borderId="1" applyAlignment="1" pivotButton="0" quotePrefix="0" xfId="0">
      <alignment horizontal="left" vertical="center" wrapText="1"/>
    </xf>
    <xf numFmtId="0" fontId="23" fillId="5" borderId="1" applyAlignment="1" pivotButton="0" quotePrefix="0" xfId="0">
      <alignment horizontal="left" vertical="center" wrapText="1"/>
    </xf>
    <xf numFmtId="0" fontId="19" fillId="3" borderId="1" applyAlignment="1" pivotButton="0" quotePrefix="0" xfId="0">
      <alignment horizontal="left" vertical="center" wrapText="1"/>
    </xf>
    <xf numFmtId="0" fontId="24" fillId="8" borderId="1" applyAlignment="1" pivotButton="0" quotePrefix="0" xfId="0">
      <alignment horizontal="left" vertical="center" wrapText="1"/>
    </xf>
    <xf numFmtId="0" fontId="25" fillId="6" borderId="1" applyAlignment="1" pivotButton="0" quotePrefix="0" xfId="0">
      <alignment horizontal="left" vertical="center" wrapText="1"/>
    </xf>
    <xf numFmtId="0" fontId="25" fillId="5" borderId="1" applyAlignment="1" pivotButton="0" quotePrefix="0" xfId="0">
      <alignment horizontal="left" vertical="center" wrapText="1"/>
    </xf>
    <xf numFmtId="0" fontId="15" fillId="6" borderId="1" applyAlignment="1" pivotButton="0" quotePrefix="0" xfId="0">
      <alignment horizontal="left" vertical="center" wrapText="1"/>
    </xf>
    <xf numFmtId="0" fontId="15" fillId="5" borderId="1" applyAlignment="1" pivotButton="0" quotePrefix="0" xfId="0">
      <alignment horizontal="left" vertical="center" wrapText="1"/>
    </xf>
    <xf numFmtId="0" fontId="26" fillId="2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0" customWidth="1" min="1" max="1"/>
    <col width="12" customWidth="1" min="2" max="2"/>
    <col width="12" customWidth="1" min="3" max="3"/>
    <col width="12" customWidth="1" min="4" max="4"/>
    <col width="12" customWidth="1" min="5" max="5"/>
    <col width="50" customWidth="1" min="6" max="6"/>
  </cols>
  <sheetData>
    <row r="1" ht="32" customHeight="1">
      <c r="A1" s="1" t="inlineStr">
        <is>
          <t>🎯 AUTO-ÉVALUATION DES 8 NICHES — Quelle niche est faite pour VOUS ?</t>
        </is>
      </c>
    </row>
    <row r="2" ht="22" customHeight="1">
      <c r="A2" s="2" t="inlineStr">
        <is>
          <t>Saisissez vos contraintes et préférences. L'outil calcule automatiquement votre TOP 3.</t>
        </is>
      </c>
    </row>
    <row r="4" ht="26" customHeight="1">
      <c r="A4" s="3" t="inlineStr">
        <is>
          <t>📊 ÉTAPE 1 — VOS CONTRAINTES PERSONNELLES (notez de 1 à 5)</t>
        </is>
      </c>
    </row>
    <row r="5" ht="18" customHeight="1">
      <c r="A5" s="4" t="inlineStr">
        <is>
          <t>1 = Pas du tout / Faible       3 = Moyen       5 = Très important / Élevé</t>
        </is>
      </c>
    </row>
    <row r="6" ht="24" customHeight="1">
      <c r="A6" s="5" t="inlineStr">
        <is>
          <t>Critère</t>
        </is>
      </c>
      <c r="B6" s="5" t="inlineStr">
        <is>
          <t>Note</t>
        </is>
      </c>
      <c r="C6" s="5" t="inlineStr">
        <is>
          <t>1</t>
        </is>
      </c>
      <c r="D6" s="5" t="inlineStr">
        <is>
          <t>3</t>
        </is>
      </c>
      <c r="E6" s="5" t="inlineStr">
        <is>
          <t>5</t>
        </is>
      </c>
      <c r="F6" s="5" t="inlineStr">
        <is>
          <t>Aide à la notation</t>
        </is>
      </c>
    </row>
    <row r="7" ht="24" customHeight="1">
      <c r="A7" s="6" t="inlineStr">
        <is>
          <t>Importance d'horaires de jour (8h-17h)</t>
        </is>
      </c>
      <c r="B7" s="7" t="n">
        <v>4</v>
      </c>
      <c r="C7" s="8" t="inlineStr">
        <is>
          <t>Soir/nuit OK</t>
        </is>
      </c>
      <c r="D7" s="8" t="inlineStr">
        <is>
          <t>Flexible</t>
        </is>
      </c>
      <c r="E7" s="8" t="inlineStr">
        <is>
          <t>Jour uniquement</t>
        </is>
      </c>
      <c r="F7" s="9" t="inlineStr">
        <is>
          <t>Si vous avez des enfants ou ne pouvez pas travailler tôt/tard</t>
        </is>
      </c>
    </row>
    <row r="8" ht="24" customHeight="1">
      <c r="A8" s="10" t="inlineStr">
        <is>
          <t>Capacité à porter / pousser du matériel lourd</t>
        </is>
      </c>
      <c r="B8" s="7" t="n">
        <v>3</v>
      </c>
      <c r="C8" s="11" t="inlineStr">
        <is>
          <t>Non (dos fragile)</t>
        </is>
      </c>
      <c r="D8" s="11" t="inlineStr">
        <is>
          <t>Modéré</t>
        </is>
      </c>
      <c r="E8" s="11" t="inlineStr">
        <is>
          <t>Oui (bonne forme)</t>
        </is>
      </c>
      <c r="F8" s="12" t="inlineStr">
        <is>
          <t>Forme physique pour matériel pro et port de charges</t>
        </is>
      </c>
    </row>
    <row r="9" ht="24" customHeight="1">
      <c r="A9" s="6" t="inlineStr">
        <is>
          <t>Possibilité d'avoir un véhicule utilitaire</t>
        </is>
      </c>
      <c r="B9" s="7" t="n">
        <v>1</v>
      </c>
      <c r="C9" s="8" t="inlineStr">
        <is>
          <t>Non</t>
        </is>
      </c>
      <c r="D9" s="8" t="inlineStr">
        <is>
          <t>Possible</t>
        </is>
      </c>
      <c r="E9" s="8" t="inlineStr">
        <is>
          <t>Oui dispo</t>
        </is>
      </c>
      <c r="F9" s="9" t="inlineStr">
        <is>
          <t>Pour transporter du gros matériel (autolaveuse, échelle)</t>
        </is>
      </c>
    </row>
    <row r="10" ht="24" customHeight="1">
      <c r="A10" s="10" t="inlineStr">
        <is>
          <t>Budget de démarrage disponible (€)</t>
        </is>
      </c>
      <c r="B10" s="7" t="n">
        <v>2</v>
      </c>
      <c r="C10" s="11" t="inlineStr">
        <is>
          <t>&lt; 500 €</t>
        </is>
      </c>
      <c r="D10" s="11" t="inlineStr">
        <is>
          <t>≈ 1 500 €</t>
        </is>
      </c>
      <c r="E10" s="11" t="inlineStr">
        <is>
          <t>&gt; 5 000 €</t>
        </is>
      </c>
      <c r="F10" s="12" t="inlineStr">
        <is>
          <t>Investissement initial possible avant les 1ers clients</t>
        </is>
      </c>
    </row>
    <row r="11" ht="24" customHeight="1">
      <c r="A11" s="6" t="inlineStr">
        <is>
          <t>Tolérance au stress et aux délais courts</t>
        </is>
      </c>
      <c r="B11" s="7" t="n">
        <v>3</v>
      </c>
      <c r="C11" s="8" t="inlineStr">
        <is>
          <t>Faible</t>
        </is>
      </c>
      <c r="D11" s="8" t="inlineStr">
        <is>
          <t>Moyenne</t>
        </is>
      </c>
      <c r="E11" s="8" t="inlineStr">
        <is>
          <t>Élevée</t>
        </is>
      </c>
      <c r="F11" s="9" t="inlineStr">
        <is>
          <t>Certaines niches (Airbnb, chantier) imposent des cadences strictes</t>
        </is>
      </c>
    </row>
    <row r="12" ht="24" customHeight="1">
      <c r="A12" s="10" t="inlineStr">
        <is>
          <t>Goût pour le contact humain</t>
        </is>
      </c>
      <c r="B12" s="7" t="n">
        <v>4</v>
      </c>
      <c r="C12" s="11" t="inlineStr">
        <is>
          <t>Préfère seul(e)</t>
        </is>
      </c>
      <c r="D12" s="11" t="inlineStr">
        <is>
          <t>Modéré</t>
        </is>
      </c>
      <c r="E12" s="11" t="inlineStr">
        <is>
          <t>Adore l'échange</t>
        </is>
      </c>
      <c r="F12" s="12" t="inlineStr">
        <is>
          <t>Importance pour vous d'échanger avec les clients</t>
        </is>
      </c>
    </row>
    <row r="13" ht="24" customHeight="1">
      <c r="A13" s="6" t="inlineStr">
        <is>
          <t>Disponibilité 7j/7 (week-ends inclus)</t>
        </is>
      </c>
      <c r="B13" s="7" t="n">
        <v>2</v>
      </c>
      <c r="C13" s="8" t="inlineStr">
        <is>
          <t>Pas du tout</t>
        </is>
      </c>
      <c r="D13" s="8" t="inlineStr">
        <is>
          <t>Parfois</t>
        </is>
      </c>
      <c r="E13" s="8" t="inlineStr">
        <is>
          <t>Oui sans souci</t>
        </is>
      </c>
      <c r="F13" s="9" t="inlineStr">
        <is>
          <t>Certaines niches (Airbnb) imposent du travail le week-end</t>
        </is>
      </c>
    </row>
    <row r="14" ht="24" customHeight="1">
      <c r="A14" s="10" t="inlineStr">
        <is>
          <t>Recherche de revenus stables et prévisibles</t>
        </is>
      </c>
      <c r="B14" s="7" t="n">
        <v>5</v>
      </c>
      <c r="C14" s="11" t="inlineStr">
        <is>
          <t>Variable OK</t>
        </is>
      </c>
      <c r="D14" s="11" t="inlineStr">
        <is>
          <t>Moyen</t>
        </is>
      </c>
      <c r="E14" s="11" t="inlineStr">
        <is>
          <t>Stable obligatoire</t>
        </is>
      </c>
      <c r="F14" s="12" t="inlineStr">
        <is>
          <t>Préférez-vous des revenus stables ou variables mais plus élevés</t>
        </is>
      </c>
    </row>
    <row r="16" ht="26" customHeight="1">
      <c r="A16" s="13" t="inlineStr">
        <is>
          <t>💰 ÉTAPE 2 — VOTRE OBJECTIF FINANCIER</t>
        </is>
      </c>
    </row>
    <row r="17" ht="22" customHeight="1">
      <c r="A17" s="14" t="inlineStr">
        <is>
          <t>Revenu net mensuel souhaité (€)</t>
        </is>
      </c>
      <c r="B17" s="7" t="n">
        <v>1800</v>
      </c>
      <c r="C17" s="15" t="inlineStr">
        <is>
          <t>1 200 € = SMIC | 1 800 € = confortable solo | 2 500 € = famille à charge</t>
        </is>
      </c>
    </row>
    <row r="19" ht="26" customHeight="1">
      <c r="A19" s="16" t="inlineStr">
        <is>
          <t>🎯 ÉTAPE 3 — VOS NICHES CLASSÉES PAR COMPATIBILITÉ</t>
        </is>
      </c>
    </row>
    <row r="20" ht="26" customHeight="1">
      <c r="A20" s="5" t="inlineStr">
        <is>
          <t>Niche</t>
        </is>
      </c>
      <c r="B20" s="5" t="inlineStr">
        <is>
          <t>Score /100</t>
        </is>
      </c>
      <c r="C20" s="5" t="inlineStr">
        <is>
          <t>Tarif moyen</t>
        </is>
      </c>
      <c r="D20" s="5" t="inlineStr">
        <is>
          <t>Difficulté</t>
        </is>
      </c>
      <c r="E20" s="5" t="inlineStr">
        <is>
          <t>Verdict</t>
        </is>
      </c>
    </row>
    <row r="21" ht="24" customHeight="1">
      <c r="A21" s="6" t="inlineStr">
        <is>
          <t>🏠 Particuliers à domicile</t>
        </is>
      </c>
      <c r="B21" s="17">
        <f>ROUND(MAX(0, 100 - ((ABS(B7-5) + ABS(B8-2) + ABS(B9-1) + ABS(B10-2) + ABS(B11-2) + ABS(B12-5) + ABS(B13-3) + ABS(B14-4)) * 100 / 32)), 0)</f>
        <v/>
      </c>
      <c r="C21" s="18" t="inlineStr">
        <is>
          <t>22 €/h</t>
        </is>
      </c>
      <c r="D21" s="18" t="inlineStr">
        <is>
          <t>⭐</t>
        </is>
      </c>
      <c r="E21" s="19">
        <f>IF(B21&gt;=70,"✅ Recommandé",IF(B21&gt;=50,"🟠 Possible","❌ Difficile"))</f>
        <v/>
      </c>
    </row>
    <row r="22" ht="24" customHeight="1">
      <c r="A22" s="10" t="inlineStr">
        <is>
          <t>🏡 Locations Airbnb</t>
        </is>
      </c>
      <c r="B22" s="17">
        <f>ROUND(MAX(0, 100 - ((ABS(B7-4) + ABS(B8-3) + ABS(B9-2) + ABS(B10-3) + ABS(B11-5) + ABS(B12-2) + ABS(B13-5) + ABS(B14-2)) * 100 / 32)), 0)</f>
        <v/>
      </c>
      <c r="C22" s="20" t="inlineStr">
        <is>
          <t>25 €/h</t>
        </is>
      </c>
      <c r="D22" s="20" t="inlineStr">
        <is>
          <t>⭐⭐</t>
        </is>
      </c>
      <c r="E22" s="21">
        <f>IF(B22&gt;=70,"✅ Recommandé",IF(B22&gt;=50,"🟠 Possible","❌ Difficile"))</f>
        <v/>
      </c>
    </row>
    <row r="23" ht="24" customHeight="1">
      <c r="A23" s="6" t="inlineStr">
        <is>
          <t>🏢 Bureaux &amp; locaux pros</t>
        </is>
      </c>
      <c r="B23" s="17">
        <f>ROUND(MAX(0, 100 - ((ABS(B7-1) + ABS(B8-2) + ABS(B9-2) + ABS(B10-3) + ABS(B11-2) + ABS(B12-2) + ABS(B13-1) + ABS(B14-5)) * 100 / 32)), 0)</f>
        <v/>
      </c>
      <c r="C23" s="18" t="inlineStr">
        <is>
          <t>20 €/h</t>
        </is>
      </c>
      <c r="D23" s="18" t="inlineStr">
        <is>
          <t>⭐⭐</t>
        </is>
      </c>
      <c r="E23" s="19">
        <f>IF(B23&gt;=70,"✅ Recommandé",IF(B23&gt;=50,"🟠 Possible","❌ Difficile"))</f>
        <v/>
      </c>
    </row>
    <row r="24" ht="24" customHeight="1">
      <c r="A24" s="10" t="inlineStr">
        <is>
          <t>👴 Seniors &amp; maintien à domicile</t>
        </is>
      </c>
      <c r="B24" s="17">
        <f>ROUND(MAX(0, 100 - ((ABS(B7-5) + ABS(B8-2) + ABS(B9-1) + ABS(B10-2) + ABS(B11-2) + ABS(B12-5) + ABS(B13-2) + ABS(B14-5)) * 100 / 32)), 0)</f>
        <v/>
      </c>
      <c r="C24" s="20" t="inlineStr">
        <is>
          <t>24 €/h</t>
        </is>
      </c>
      <c r="D24" s="20" t="inlineStr">
        <is>
          <t>⭐⭐</t>
        </is>
      </c>
      <c r="E24" s="21">
        <f>IF(B24&gt;=70,"✅ Recommandé",IF(B24&gt;=50,"🟠 Possible","❌ Difficile"))</f>
        <v/>
      </c>
    </row>
    <row r="25" ht="24" customHeight="1">
      <c r="A25" s="6" t="inlineStr">
        <is>
          <t>🏗️ Chantiers &amp; fin de travaux</t>
        </is>
      </c>
      <c r="B25" s="17">
        <f>ROUND(MAX(0, 100 - ((ABS(B7-5) + ABS(B8-5) + ABS(B9-5) + ABS(B10-4) + ABS(B11-4) + ABS(B12-2) + ABS(B13-2) + ABS(B14-3)) * 100 / 32)), 0)</f>
        <v/>
      </c>
      <c r="C25" s="18" t="inlineStr">
        <is>
          <t>30 €/h</t>
        </is>
      </c>
      <c r="D25" s="18" t="inlineStr">
        <is>
          <t>⭐⭐⭐⭐</t>
        </is>
      </c>
      <c r="E25" s="19">
        <f>IF(B25&gt;=70,"✅ Recommandé",IF(B25&gt;=50,"🟠 Possible","❌ Difficile"))</f>
        <v/>
      </c>
    </row>
    <row r="26" ht="24" customHeight="1">
      <c r="A26" s="10" t="inlineStr">
        <is>
          <t>🪟 Vitres &amp; façades</t>
        </is>
      </c>
      <c r="B26" s="17">
        <f>ROUND(MAX(0, 100 - ((ABS(B7-5) + ABS(B8-5) + ABS(B9-4) + ABS(B10-3) + ABS(B11-3) + ABS(B12-3) + ABS(B13-2) + ABS(B14-3)) * 100 / 32)), 0)</f>
        <v/>
      </c>
      <c r="C26" s="20" t="inlineStr">
        <is>
          <t>28 €/h</t>
        </is>
      </c>
      <c r="D26" s="20" t="inlineStr">
        <is>
          <t>⭐⭐⭐</t>
        </is>
      </c>
      <c r="E26" s="21">
        <f>IF(B26&gt;=70,"✅ Recommandé",IF(B26&gt;=50,"🟠 Possible","❌ Difficile"))</f>
        <v/>
      </c>
    </row>
    <row r="27" ht="24" customHeight="1">
      <c r="A27" s="6" t="inlineStr">
        <is>
          <t>🏘️ Parties communes copropriétés</t>
        </is>
      </c>
      <c r="B27" s="17">
        <f>ROUND(MAX(0, 100 - ((ABS(B7-3) + ABS(B8-3) + ABS(B9-2) + ABS(B10-2) + ABS(B11-2) + ABS(B12-2) + ABS(B13-2) + ABS(B14-5)) * 100 / 32)), 0)</f>
        <v/>
      </c>
      <c r="C27" s="18" t="inlineStr">
        <is>
          <t>21 €/h</t>
        </is>
      </c>
      <c r="D27" s="18" t="inlineStr">
        <is>
          <t>⭐⭐</t>
        </is>
      </c>
      <c r="E27" s="19">
        <f>IF(B27&gt;=70,"✅ Recommandé",IF(B27&gt;=50,"🟠 Possible","❌ Difficile"))</f>
        <v/>
      </c>
    </row>
    <row r="28" ht="24" customHeight="1">
      <c r="A28" s="10" t="inlineStr">
        <is>
          <t>🦠 Désinfection / sanitaire</t>
        </is>
      </c>
      <c r="B28" s="17">
        <f>ROUND(MAX(0, 100 - ((ABS(B7-4) + ABS(B8-3) + ABS(B9-3) + ABS(B10-4) + ABS(B11-3) + ABS(B12-3) + ABS(B13-4) + ABS(B14-4)) * 100 / 32)), 0)</f>
        <v/>
      </c>
      <c r="C28" s="20" t="inlineStr">
        <is>
          <t>32 €/h</t>
        </is>
      </c>
      <c r="D28" s="20" t="inlineStr">
        <is>
          <t>⭐⭐⭐</t>
        </is>
      </c>
      <c r="E28" s="21">
        <f>IF(B28&gt;=70,"✅ Recommandé",IF(B28&gt;=50,"🟠 Possible","❌ Difficile"))</f>
        <v/>
      </c>
    </row>
    <row r="30" ht="24" customHeight="1">
      <c r="A30" s="22" t="inlineStr">
        <is>
          <t>🎓 COMMENT LIRE VOTRE SCORE</t>
        </is>
      </c>
    </row>
    <row r="31" ht="22" customHeight="1">
      <c r="A31" s="23" t="inlineStr">
        <is>
          <t>70-100 / 100</t>
        </is>
      </c>
      <c r="B31" s="24" t="inlineStr">
        <is>
          <t>✅ Niche recommandée</t>
        </is>
      </c>
      <c r="C31" s="25" t="inlineStr">
        <is>
          <t>Cible prioritaire pour votre lancement</t>
        </is>
      </c>
    </row>
    <row r="32" ht="22" customHeight="1">
      <c r="A32" s="26" t="inlineStr">
        <is>
          <t>50-69 / 100</t>
        </is>
      </c>
      <c r="B32" s="27" t="inlineStr">
        <is>
          <t>🟠 Niche possible</t>
        </is>
      </c>
      <c r="C32" s="25" t="inlineStr">
        <is>
          <t>À considérer en complément, pas en priorité</t>
        </is>
      </c>
    </row>
    <row r="33" ht="22" customHeight="1">
      <c r="A33" s="28" t="inlineStr">
        <is>
          <t>0-49 / 100</t>
        </is>
      </c>
      <c r="B33" s="29" t="inlineStr">
        <is>
          <t>❌ Niche difficile</t>
        </is>
      </c>
      <c r="C33" s="25" t="inlineStr">
        <is>
          <t>À éviter — incompatible avec vos contraintes</t>
        </is>
      </c>
    </row>
    <row r="35" ht="24" customHeight="1">
      <c r="A35" s="30" t="inlineStr">
        <is>
          <t>👤 EXEMPLE DU CAS MARIE — Pour vous donner un repère</t>
        </is>
      </c>
    </row>
    <row r="36" ht="60" customHeight="1">
      <c r="A36" s="31" t="inlineStr">
        <is>
          <t>Marie, 38 ans, ex-aide-soignante à Béziers. Avec ses notes (déjà saisies en valeurs par défaut), ses TOP 3 niches sont : 🏠 Particuliers à domicile · 👴 Seniors maintien à domicile · 🪟 Vitres &amp; façades. Elle a choisi Particuliers + Seniors (cohérent avec son expérience d'aide-soignante).</t>
        </is>
      </c>
    </row>
  </sheetData>
  <mergeCells count="13">
    <mergeCell ref="A2:F2"/>
    <mergeCell ref="A16:F16"/>
    <mergeCell ref="C31:F31"/>
    <mergeCell ref="C17:F17"/>
    <mergeCell ref="A19:F19"/>
    <mergeCell ref="A36:F36"/>
    <mergeCell ref="A1:F1"/>
    <mergeCell ref="A5:F5"/>
    <mergeCell ref="C33:F33"/>
    <mergeCell ref="A4:F4"/>
    <mergeCell ref="C32:F32"/>
    <mergeCell ref="A35:F35"/>
    <mergeCell ref="A30:F30"/>
  </mergeCells>
  <conditionalFormatting sqref="B21:B28">
    <cfRule type="colorScale" priority="1">
      <colorScale>
        <cfvo type="num" val="0"/>
        <cfvo type="num" val="50"/>
        <cfvo type="num" val="100"/>
        <color rgb="00FFEBEE"/>
        <color rgb="00FFF3E0"/>
        <color rgb="00DCFCE7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12" customWidth="1" min="3" max="3"/>
    <col width="35" customWidth="1" min="4" max="4"/>
  </cols>
  <sheetData>
    <row r="1" ht="32" customHeight="1">
      <c r="A1" s="1" t="inlineStr">
        <is>
          <t>🏆 MON TOP 3 — Niches recommandées</t>
        </is>
      </c>
    </row>
    <row r="2" ht="22" customHeight="1">
      <c r="A2" s="2" t="inlineStr">
        <is>
          <t>Synthèse automatique des 3 meilleures niches selon votre profil</t>
        </is>
      </c>
    </row>
    <row r="4" ht="26" customHeight="1">
      <c r="A4" s="32" t="inlineStr">
        <is>
          <t>Rang</t>
        </is>
      </c>
      <c r="B4" s="32" t="inlineStr">
        <is>
          <t>Niche</t>
        </is>
      </c>
      <c r="C4" s="32" t="inlineStr">
        <is>
          <t>Score</t>
        </is>
      </c>
      <c r="D4" s="32" t="inlineStr">
        <is>
          <t>Recommandation</t>
        </is>
      </c>
    </row>
    <row r="5" ht="36" customHeight="1">
      <c r="A5" s="33" t="inlineStr">
        <is>
          <t>🥇 1ère</t>
        </is>
      </c>
      <c r="B5" s="16">
        <f>INDEX('🎯 Évaluation'!A21:A28, MATCH(LARGE('🎯 Évaluation'!B21:B28,1), '🎯 Évaluation'!B21:B28, 0))</f>
        <v/>
      </c>
      <c r="C5" s="34">
        <f>LARGE('🎯 Évaluation'!B21:B28,1)</f>
        <v/>
      </c>
      <c r="D5" s="35">
        <f>IF(C5&gt;=70, "Démarrez par cette niche en priorité",IF(C5&gt;=50, "Bonne complémentaire mais pas prioritaire","Score trop faible — à éviter pour le démarrage"))</f>
        <v/>
      </c>
    </row>
    <row r="6" ht="36" customHeight="1">
      <c r="A6" s="36" t="inlineStr">
        <is>
          <t>🥈 2ème</t>
        </is>
      </c>
      <c r="B6" s="13">
        <f>INDEX('🎯 Évaluation'!A21:A28, MATCH(LARGE('🎯 Évaluation'!B21:B28,2), '🎯 Évaluation'!B21:B28, 0))</f>
        <v/>
      </c>
      <c r="C6" s="34">
        <f>LARGE('🎯 Évaluation'!B21:B28,2)</f>
        <v/>
      </c>
      <c r="D6" s="35">
        <f>IF(C6&gt;=70, "Démarrez par cette niche en priorité",IF(C6&gt;=50, "Bonne complémentaire mais pas prioritaire","Score trop faible — à éviter pour le démarrage"))</f>
        <v/>
      </c>
    </row>
    <row r="7" ht="36" customHeight="1">
      <c r="A7" s="37" t="inlineStr">
        <is>
          <t>🥉 3ème</t>
        </is>
      </c>
      <c r="B7" s="38">
        <f>INDEX('🎯 Évaluation'!A21:A28, MATCH(LARGE('🎯 Évaluation'!B21:B28,3), '🎯 Évaluation'!B21:B28, 0))</f>
        <v/>
      </c>
      <c r="C7" s="34">
        <f>LARGE('🎯 Évaluation'!B21:B28,3)</f>
        <v/>
      </c>
      <c r="D7" s="35">
        <f>IF(C7&gt;=70, "Démarrez par cette niche en priorité",IF(C7&gt;=50, "Bonne complémentaire mais pas prioritaire","Score trop faible — à éviter pour le démarrage"))</f>
        <v/>
      </c>
    </row>
    <row r="9" ht="26" customHeight="1">
      <c r="A9" s="3" t="inlineStr">
        <is>
          <t>🎯 STRATÉGIE RECOMMANDÉE — La règle 1+2</t>
        </is>
      </c>
    </row>
    <row r="10" ht="50" customHeight="1">
      <c r="A10" s="35" t="inlineStr">
        <is>
          <t>Choisissez 1 cible PRINCIPALE (votre rang n°1) + 1 ou 2 cibles SECONDAIRES (rangs n°2 et 3). Concentrez 70 % de votre énergie sur la cible principale, et 30 % sur les complémentaires.</t>
        </is>
      </c>
    </row>
    <row r="12" ht="24" customHeight="1">
      <c r="A12" s="30" t="inlineStr">
        <is>
          <t>👤 EXEMPLE — Le cas Marie</t>
        </is>
      </c>
    </row>
    <row r="13" ht="28" customHeight="1">
      <c r="A13" s="39" t="inlineStr">
        <is>
          <t>Cible principale</t>
        </is>
      </c>
      <c r="B13" s="6" t="inlineStr">
        <is>
          <t>🏠 Particuliers à domicile</t>
        </is>
      </c>
      <c r="C13" s="27" t="inlineStr">
        <is>
          <t>82 / 100</t>
        </is>
      </c>
      <c r="D13" s="40" t="inlineStr">
        <is>
          <t>70 % de son énergie : démarchage familles actives Béziers</t>
        </is>
      </c>
    </row>
    <row r="14" ht="28" customHeight="1">
      <c r="A14" s="39" t="inlineStr">
        <is>
          <t>Cible secondaire</t>
        </is>
      </c>
      <c r="B14" s="10" t="inlineStr">
        <is>
          <t>👴 Seniors maintien à domicile</t>
        </is>
      </c>
      <c r="C14" s="27" t="inlineStr">
        <is>
          <t>78 / 100</t>
        </is>
      </c>
      <c r="D14" s="41" t="inlineStr">
        <is>
          <t>30 % de son énergie : partenariat médecins / kinés</t>
        </is>
      </c>
    </row>
    <row r="15" ht="28" customHeight="1">
      <c r="A15" s="39" t="inlineStr">
        <is>
          <t>Cible exclue</t>
        </is>
      </c>
      <c r="B15" s="6" t="inlineStr">
        <is>
          <t>🏗️ Chantiers</t>
        </is>
      </c>
      <c r="C15" s="27" t="inlineStr">
        <is>
          <t>Score &lt; 50</t>
        </is>
      </c>
      <c r="D15" s="40" t="inlineStr">
        <is>
          <t>Trop physique pour son dos — exclue dès le départ</t>
        </is>
      </c>
    </row>
    <row r="17" ht="24" customHeight="1">
      <c r="A17" s="42" t="inlineStr">
        <is>
          <t>💡 PROCHAINE ÉTAPE</t>
        </is>
      </c>
    </row>
    <row r="18" ht="40" customHeight="1">
      <c r="A18" s="43" t="inlineStr">
        <is>
          <t>Reportez votre TOP 3 dans la SECTION C de votre Cahier d'exercices Module 1. Ensuite, retournez à la SECTION D pour valider votre score sur 20.</t>
        </is>
      </c>
    </row>
  </sheetData>
  <mergeCells count="7">
    <mergeCell ref="A1:D1"/>
    <mergeCell ref="A17:D17"/>
    <mergeCell ref="A9:D9"/>
    <mergeCell ref="A18:D18"/>
    <mergeCell ref="A12:D12"/>
    <mergeCell ref="A2:D2"/>
    <mergeCell ref="A10:D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45" customWidth="1" min="3" max="3"/>
  </cols>
  <sheetData>
    <row r="1" ht="32" customHeight="1">
      <c r="A1" s="1" t="inlineStr">
        <is>
          <t>📖 GUIDE D'INTERPRÉTATION DE VOS RÉSULTATS</t>
        </is>
      </c>
    </row>
    <row r="2" ht="22" customHeight="1">
      <c r="A2" s="2" t="inlineStr">
        <is>
          <t>Comment exploiter au mieux votre score de compatibilité</t>
        </is>
      </c>
    </row>
    <row r="4" ht="26" customHeight="1">
      <c r="A4" s="3" t="inlineStr">
        <is>
          <t>🧮 COMMENT FONCTIONNE LE CALCUL ?</t>
        </is>
      </c>
    </row>
    <row r="5" ht="50" customHeight="1">
      <c r="A5" s="35" t="inlineStr">
        <is>
          <t>Pour chaque niche, l'outil compare votre profil avec le profil IDÉAL de la niche. Plus l'écart est faible, plus le score est élevé. Le score maximum est 100 (profil parfait).</t>
        </is>
      </c>
    </row>
    <row r="7" ht="26" customHeight="1">
      <c r="A7" s="13" t="inlineStr">
        <is>
          <t>📊 PROFIL IDÉAL DE CHAQUE NICHE</t>
        </is>
      </c>
    </row>
    <row r="8" ht="24" customHeight="1">
      <c r="A8" s="5" t="inlineStr">
        <is>
          <t>Niche</t>
        </is>
      </c>
      <c r="B8" s="5" t="inlineStr">
        <is>
          <t>Profil idéal</t>
        </is>
      </c>
      <c r="C8" s="5" t="inlineStr">
        <is>
          <t>Pour qui ?</t>
        </is>
      </c>
    </row>
    <row r="9" ht="36" customHeight="1">
      <c r="A9" s="39" t="inlineStr">
        <is>
          <t>🏠 Particuliers à domicile</t>
        </is>
      </c>
      <c r="B9" s="40" t="inlineStr">
        <is>
          <t>Horaires jour, peu physique, contact humain, revenus stables</t>
        </is>
      </c>
      <c r="C9" s="44" t="inlineStr">
        <is>
          <t>Idéal pour reconversion (ex-aide-soignante, ex-employée services). Marie ⭐</t>
        </is>
      </c>
    </row>
    <row r="10" ht="36" customHeight="1">
      <c r="A10" s="39" t="inlineStr">
        <is>
          <t>🏡 Locations Airbnb</t>
        </is>
      </c>
      <c r="B10" s="41" t="inlineStr">
        <is>
          <t>Disponibilité 7j/7, tolérance stress (turnover rapide)</t>
        </is>
      </c>
      <c r="C10" s="45" t="inlineStr">
        <is>
          <t>Idéal pour personne flexible avec véhicule, zone touristique</t>
        </is>
      </c>
    </row>
    <row r="11" ht="36" customHeight="1">
      <c r="A11" s="39" t="inlineStr">
        <is>
          <t>🏢 Bureaux &amp; locaux pros</t>
        </is>
      </c>
      <c r="B11" s="40" t="inlineStr">
        <is>
          <t>Soir/nuit, peu physique, peu de contact, revenus très stables</t>
        </is>
      </c>
      <c r="C11" s="44" t="inlineStr">
        <is>
          <t>Idéal pour personne qui préfère travailler seul(e) en horaires décalés</t>
        </is>
      </c>
    </row>
    <row r="12" ht="36" customHeight="1">
      <c r="A12" s="39" t="inlineStr">
        <is>
          <t>👴 Seniors maintien à domicile</t>
        </is>
      </c>
      <c r="B12" s="41" t="inlineStr">
        <is>
          <t>Horaires jour, contact humain, patience, empathie</t>
        </is>
      </c>
      <c r="C12" s="45" t="inlineStr">
        <is>
          <t>Idéal pour ex-soignants ou personnes aimant les liens sociaux</t>
        </is>
      </c>
    </row>
    <row r="13" ht="36" customHeight="1">
      <c r="A13" s="39" t="inlineStr">
        <is>
          <t>🏗️ Chantiers &amp; fin de travaux</t>
        </is>
      </c>
      <c r="B13" s="40" t="inlineStr">
        <is>
          <t>Très physique, véhicule, budget matériel, missions ponctuelles</t>
        </is>
      </c>
      <c r="C13" s="44" t="inlineStr">
        <is>
          <t>Idéal pour personne en bonne forme physique, pas trop régulier</t>
        </is>
      </c>
    </row>
    <row r="14" ht="36" customHeight="1">
      <c r="A14" s="39" t="inlineStr">
        <is>
          <t>🪟 Vitres &amp; façades</t>
        </is>
      </c>
      <c r="B14" s="41" t="inlineStr">
        <is>
          <t>Physique (perches, escabeau), véhicule, savoir-faire technique</t>
        </is>
      </c>
      <c r="C14" s="45" t="inlineStr">
        <is>
          <t>Idéal pour personne aimant le travail technique extérieur</t>
        </is>
      </c>
    </row>
    <row r="15" ht="36" customHeight="1">
      <c r="A15" s="39" t="inlineStr">
        <is>
          <t>🏘️ Parties communes copropriétés</t>
        </is>
      </c>
      <c r="B15" s="40" t="inlineStr">
        <is>
          <t>Horaires variable, contrats récurrents, revenus très stables</t>
        </is>
      </c>
      <c r="C15" s="44" t="inlineStr">
        <is>
          <t>Idéal pour personne cherchant la stabilité (1 contrat = 1-2 ans)</t>
        </is>
      </c>
    </row>
    <row r="16" ht="36" customHeight="1">
      <c r="A16" s="39" t="inlineStr">
        <is>
          <t>🦠 Désinfection / sanitaire</t>
        </is>
      </c>
      <c r="B16" s="41" t="inlineStr">
        <is>
          <t>Formation HACCP, équipement, tarifs élevés</t>
        </is>
      </c>
      <c r="C16" s="45" t="inlineStr">
        <is>
          <t>Idéal pour personne formée ou prête à se former (post-COVID)</t>
        </is>
      </c>
    </row>
    <row r="18" ht="26" customHeight="1">
      <c r="A18" s="16" t="inlineStr">
        <is>
          <t>💡 CONSEILS POUR INTERPRÉTER VOS RÉSULTATS</t>
        </is>
      </c>
    </row>
    <row r="19" ht="32" customHeight="1">
      <c r="A19" s="23" t="inlineStr">
        <is>
          <t>✓ Score &gt; 70</t>
        </is>
      </c>
      <c r="B19" s="46" t="inlineStr">
        <is>
          <t>Niche idéale pour vous</t>
        </is>
      </c>
      <c r="C19" s="40" t="inlineStr">
        <is>
          <t>Foncez ! C'est cohérent avec votre profil et vos contraintes. Pas de doute.</t>
        </is>
      </c>
    </row>
    <row r="20" ht="32" customHeight="1">
      <c r="A20" s="23" t="inlineStr">
        <is>
          <t>✓ Score 50-70</t>
        </is>
      </c>
      <c r="B20" s="47" t="inlineStr">
        <is>
          <t>Niche possible</t>
        </is>
      </c>
      <c r="C20" s="41" t="inlineStr">
        <is>
          <t>À considérer comme cible secondaire. Combinez avec votre top 1.</t>
        </is>
      </c>
    </row>
    <row r="21" ht="32" customHeight="1">
      <c r="A21" s="23" t="inlineStr">
        <is>
          <t>✗ Score &lt; 50</t>
        </is>
      </c>
      <c r="B21" s="46" t="inlineStr">
        <is>
          <t>Niche à éviter</t>
        </is>
      </c>
      <c r="C21" s="40" t="inlineStr">
        <is>
          <t>Vous allez vous épuiser ou être malheureux. Choisissez une autre niche.</t>
        </is>
      </c>
    </row>
    <row r="22" ht="32" customHeight="1">
      <c r="A22" s="23" t="inlineStr">
        <is>
          <t>⚠️ 2 niches très proches</t>
        </is>
      </c>
      <c r="B22" s="47" t="inlineStr">
        <is>
          <t>Combinez-les</t>
        </is>
      </c>
      <c r="C22" s="41" t="inlineStr">
        <is>
          <t>Stratégie 1+1 : 70 % cible 1, 30 % cible 2. C'est la stratégie de Marie.</t>
        </is>
      </c>
    </row>
    <row r="23" ht="32" customHeight="1">
      <c r="A23" s="23" t="inlineStr">
        <is>
          <t>⚠️ Aucune niche au-dessus de 50</t>
        </is>
      </c>
      <c r="B23" s="46" t="inlineStr">
        <is>
          <t>Revoyez vos contraintes</t>
        </is>
      </c>
      <c r="C23" s="40" t="inlineStr">
        <is>
          <t>Vos contraintes sont peut-être trop fortes. Acceptez plus de flexibilité.</t>
        </is>
      </c>
    </row>
    <row r="26" ht="22" customHeight="1">
      <c r="A26" s="48" t="inlineStr">
        <is>
          <t>Guide ProCréa — guideprocrea.fr — Module 1 : Clarifier votre concept</t>
        </is>
      </c>
    </row>
  </sheetData>
  <mergeCells count="7">
    <mergeCell ref="A1:C1"/>
    <mergeCell ref="A5:C5"/>
    <mergeCell ref="A18:C18"/>
    <mergeCell ref="A7:C7"/>
    <mergeCell ref="A4:C4"/>
    <mergeCell ref="A26:C26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2026-05-01T09:03:28Z</dcterms:created>
  <dcterms:modified xmlns:dcterms="http://purl.org/dc/terms/" xmlns:xsi="http://www.w3.org/2001/XMLSchema-instance" xsi:type="dcterms:W3CDTF">2026-05-01T09:03:28Z</dcterms:modified>
</cp:coreProperties>
</file>